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List1!$A$7:$D$27,List1!$O$7:$O$27,List1!$U$7:$U$27</definedName>
  </definedNames>
  <calcPr calcId="145621"/>
</workbook>
</file>

<file path=xl/calcChain.xml><?xml version="1.0" encoding="utf-8"?>
<calcChain xmlns="http://schemas.openxmlformats.org/spreadsheetml/2006/main">
  <c r="X27" i="1" l="1"/>
  <c r="X26" i="1"/>
  <c r="X25" i="1"/>
  <c r="X24" i="1"/>
  <c r="X17" i="1"/>
  <c r="X18" i="1"/>
  <c r="X19" i="1"/>
  <c r="X20" i="1"/>
  <c r="X21" i="1"/>
  <c r="X23" i="1"/>
  <c r="X9" i="1" l="1"/>
  <c r="X12" i="1"/>
  <c r="X15" i="1"/>
  <c r="X8" i="1"/>
  <c r="X7" i="1"/>
  <c r="X14" i="1"/>
</calcChain>
</file>

<file path=xl/sharedStrings.xml><?xml version="1.0" encoding="utf-8"?>
<sst xmlns="http://schemas.openxmlformats.org/spreadsheetml/2006/main" count="274" uniqueCount="162">
  <si>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</si>
  <si>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</si>
  <si>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</si>
  <si>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</si>
  <si>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</si>
  <si>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</si>
  <si>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</si>
  <si>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</si>
  <si>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</si>
  <si>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</si>
  <si>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</si>
  <si>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</si>
  <si>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</si>
  <si>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</si>
  <si>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</si>
  <si>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</si>
  <si>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</si>
  <si>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</si>
  <si>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</si>
  <si>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</si>
  <si>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</si>
  <si>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</si>
  <si>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</si>
  <si>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</si>
  <si>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</si>
  <si>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80853731677</t>
  </si>
  <si>
    <t>Marta</t>
  </si>
  <si>
    <t>Jerković</t>
  </si>
  <si>
    <t>2020./2021.</t>
  </si>
  <si>
    <t>7. razred OŠ</t>
  </si>
  <si>
    <t>Željka</t>
  </si>
  <si>
    <t>Trajbar Cigić</t>
  </si>
  <si>
    <t>Brdovec</t>
  </si>
  <si>
    <t>Zagrebačka</t>
  </si>
  <si>
    <t>85029622098</t>
  </si>
  <si>
    <t xml:space="preserve">Lea </t>
  </si>
  <si>
    <t>Glavaš</t>
  </si>
  <si>
    <t xml:space="preserve">Ivana </t>
  </si>
  <si>
    <t>Šavuk</t>
  </si>
  <si>
    <t>Dugo Selo</t>
  </si>
  <si>
    <t>3. 9. 2007.</t>
  </si>
  <si>
    <t>Osijek</t>
  </si>
  <si>
    <t>95523273571</t>
  </si>
  <si>
    <t>Lucija</t>
  </si>
  <si>
    <t>Fresl</t>
  </si>
  <si>
    <t>Vlatka</t>
  </si>
  <si>
    <t>Bišćan</t>
  </si>
  <si>
    <t>Samobor</t>
  </si>
  <si>
    <t>70250 knjižnica</t>
  </si>
  <si>
    <t>27.2.2007.</t>
  </si>
  <si>
    <t>Zagreb</t>
  </si>
  <si>
    <t>14144394312</t>
  </si>
  <si>
    <t>Hana</t>
  </si>
  <si>
    <t>Banjanin</t>
  </si>
  <si>
    <t>14.4.2008.</t>
  </si>
  <si>
    <t>20889295527</t>
  </si>
  <si>
    <t>Laura</t>
  </si>
  <si>
    <t>Vugrinović</t>
  </si>
  <si>
    <t>Ivana</t>
  </si>
  <si>
    <t>Đaković</t>
  </si>
  <si>
    <t>Velika Gorica</t>
  </si>
  <si>
    <t>82828 LAURA</t>
  </si>
  <si>
    <t xml:space="preserve"> Osnovna škola Nikole Hribara</t>
  </si>
  <si>
    <t>12.12.2007.</t>
  </si>
  <si>
    <t>35868994421</t>
  </si>
  <si>
    <t>Špoljarić</t>
  </si>
  <si>
    <t>41286847353</t>
  </si>
  <si>
    <t>Daria</t>
  </si>
  <si>
    <t>Jakelić</t>
  </si>
  <si>
    <t>Dubovečak</t>
  </si>
  <si>
    <t>Zagrebačka županija</t>
  </si>
  <si>
    <t>70086874077</t>
  </si>
  <si>
    <t>Una</t>
  </si>
  <si>
    <t>Aleksijevski</t>
  </si>
  <si>
    <t>2. 8. 2007.</t>
  </si>
  <si>
    <t>Beograd</t>
  </si>
  <si>
    <t>31668257203</t>
  </si>
  <si>
    <t>Katarina</t>
  </si>
  <si>
    <t>Ladić</t>
  </si>
  <si>
    <t>Martina</t>
  </si>
  <si>
    <t>Martinković</t>
  </si>
  <si>
    <t>OŠ Velika Mlaka</t>
  </si>
  <si>
    <t>17. 3. 2008.</t>
  </si>
  <si>
    <t>47727366152</t>
  </si>
  <si>
    <t>Sara</t>
  </si>
  <si>
    <t>Bartolić</t>
  </si>
  <si>
    <t xml:space="preserve">Martina </t>
  </si>
  <si>
    <t>Zbukvić Martinko</t>
  </si>
  <si>
    <t>Zaprešić</t>
  </si>
  <si>
    <t>12097KNJIGA</t>
  </si>
  <si>
    <t>12.9.2007.</t>
  </si>
  <si>
    <t>19022712633</t>
  </si>
  <si>
    <t>Lorena</t>
  </si>
  <si>
    <t>Lokmić</t>
  </si>
  <si>
    <t>12. 2. 2007.</t>
  </si>
  <si>
    <t>77648602818</t>
  </si>
  <si>
    <t>Ema</t>
  </si>
  <si>
    <t>Hrvoić</t>
  </si>
  <si>
    <t>20.12.2007.</t>
  </si>
  <si>
    <t>40274446055</t>
  </si>
  <si>
    <t>Mihael</t>
  </si>
  <si>
    <t>Jaroš</t>
  </si>
  <si>
    <t>Antonija</t>
  </si>
  <si>
    <t>Vađić Žilić</t>
  </si>
  <si>
    <t>15000 FRODO</t>
  </si>
  <si>
    <t>Osnovna škola Nikole Hribara</t>
  </si>
  <si>
    <t>7.11.2007.</t>
  </si>
  <si>
    <t>11080584362</t>
  </si>
  <si>
    <t>Teo</t>
  </si>
  <si>
    <t>Mahović</t>
  </si>
  <si>
    <t>12233 olovka</t>
  </si>
  <si>
    <t>5.3.2007.</t>
  </si>
  <si>
    <t>78203068950</t>
  </si>
  <si>
    <t>Ida</t>
  </si>
  <si>
    <t>Valpotić</t>
  </si>
  <si>
    <t>24685 IDEK</t>
  </si>
  <si>
    <t>20.8.2007.</t>
  </si>
  <si>
    <t>90623564233</t>
  </si>
  <si>
    <t>Marija</t>
  </si>
  <si>
    <t>Benc</t>
  </si>
  <si>
    <t>Ljiljana</t>
  </si>
  <si>
    <t>Bušić</t>
  </si>
  <si>
    <t>Vrbovec</t>
  </si>
  <si>
    <t>78023 MARIJA</t>
  </si>
  <si>
    <t>07.08.2007.</t>
  </si>
  <si>
    <t>00090049111</t>
  </si>
  <si>
    <t>Benedikt</t>
  </si>
  <si>
    <t>Vrkašević</t>
  </si>
  <si>
    <t>Marina</t>
  </si>
  <si>
    <t>Zorić</t>
  </si>
  <si>
    <t>12345 PLOČA</t>
  </si>
  <si>
    <t xml:space="preserve">22. 9. 2007. </t>
  </si>
  <si>
    <t>27607979521</t>
  </si>
  <si>
    <t xml:space="preserve">Gita </t>
  </si>
  <si>
    <t>Vujnovac</t>
  </si>
  <si>
    <t>09107KOZA</t>
  </si>
  <si>
    <t>9.10.2007.</t>
  </si>
  <si>
    <t>62943713184</t>
  </si>
  <si>
    <t xml:space="preserve">Karmela </t>
  </si>
  <si>
    <t>Milišić</t>
  </si>
  <si>
    <t>5. 10. 2007.</t>
  </si>
  <si>
    <t xml:space="preserve">Patricija  </t>
  </si>
  <si>
    <t>Marušić</t>
  </si>
  <si>
    <t>Krešo</t>
  </si>
  <si>
    <t>Ivanić-Grad</t>
  </si>
  <si>
    <t>OŠ Đure Deželića - Ivanić Grad</t>
  </si>
  <si>
    <t>74192624303</t>
  </si>
  <si>
    <t>Matea</t>
  </si>
  <si>
    <t>Prelec</t>
  </si>
  <si>
    <t>03.02.2008.</t>
  </si>
  <si>
    <t>15243 FTICA</t>
  </si>
  <si>
    <t>19324 KOMIT</t>
  </si>
  <si>
    <t>13104 JANJE</t>
  </si>
  <si>
    <t>70077 LEPTIR</t>
  </si>
  <si>
    <t>51234 RIJEČ</t>
  </si>
  <si>
    <t>03027 LIST</t>
  </si>
  <si>
    <t>28070 NEBO</t>
  </si>
  <si>
    <t>32123 SLOVO</t>
  </si>
  <si>
    <t>50284 STABLO</t>
  </si>
  <si>
    <t>45678 ČARAPA</t>
  </si>
  <si>
    <t>12475 PRERIJA</t>
  </si>
  <si>
    <t>31092 ANTIBIOTIK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</si>
</sst>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47825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Tablica%207.%20razred%20O&#352;%20Pavao%20B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Rezultati%20&#353;kolsko%20natjecanje%20HJ%202020.2021.,%20O&#352;%20E.Kvaternika,%20V.Gor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O&#352;%20B.%20TONIJA%20-%20&#352;KOLSKO%20NATJECANJE%20IZ%20HRVATSKOGA%20JEZIKA%20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O&#352;%20Nikole%20Hribara%20tabli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O&#352;%20Antuna%20Augustin&#269;i&#263;a%207.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O&#352;%20Ivan%20Benkovi&#263;%20(7.%20razred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os_ncice_H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&#353;tvo/Downloads/O&#352;%20Krunoslava%20Kutena,%20&#353;kolska%20razina%20natjecanja,%20rezulta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 xml:space="preserve"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 xml:space="preserve"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 xml:space="preserve"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 xml:space="preserve"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 xml:space="preserve"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 xml:space="preserve"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 xml:space="preserve"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 xml:space="preserve"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 xml:space="preserve"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 xml:space="preserve"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 xml:space="preserve"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 xml:space="preserve"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 xml:space="preserve"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 xml:space="preserve"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 xml:space="preserve"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 xml:space="preserve"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 xml:space="preserve"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 xml:space="preserve"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 xml:space="preserve"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 xml:space="preserve"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 xml:space="preserve"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 xml:space="preserve"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 xml:space="preserve"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 xml:space="preserve"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 xml:space="preserve"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 xml:space="preserve"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 xml:space="preserve"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 xml:space="preserve"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 xml:space="preserve"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 xml:space="preserve"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 xml:space="preserve"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 xml:space="preserve"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 xml:space="preserve"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 xml:space="preserve"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 xml:space="preserve"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 xml:space="preserve"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 xml:space="preserve"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 xml:space="preserve"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 xml:space="preserve"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 xml:space="preserve"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 xml:space="preserve"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 xml:space="preserve"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 xml:space="preserve"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 xml:space="preserve"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 xml:space="preserve"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 xml:space="preserve"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 xml:space="preserve"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 xml:space="preserve"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 xml:space="preserve"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 xml:space="preserve"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 xml:space="preserve"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 xml:space="preserve"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 xml:space="preserve"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 xml:space="preserve"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 xml:space="preserve"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 xml:space="preserve"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 xml:space="preserve"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 xml:space="preserve"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 xml:space="preserve"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 xml:space="preserve"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 xml:space="preserve"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 xml:space="preserve"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 xml:space="preserve"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 xml:space="preserve"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 xml:space="preserve"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3" workbookViewId="0">
      <selection activeCell="O27" sqref="O27"/>
    </sheetView>
  </sheetViews>
  <sheetFormatPr defaultRowHeight="15" x14ac:dyDescent="0.25"/>
  <cols>
    <col min="13" max="13" width="13.85546875" customWidth="1"/>
    <col min="20" max="20" width="4.5703125" customWidth="1"/>
    <col min="21" max="21" width="16" customWidth="1"/>
  </cols>
  <sheetData>
    <row r="1" spans="1:26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6" t="s">
        <v>20</v>
      </c>
      <c r="V6" s="6" t="s">
        <v>21</v>
      </c>
      <c r="W6" s="7"/>
      <c r="X6" s="6" t="s">
        <v>22</v>
      </c>
      <c r="Y6" s="6" t="s">
        <v>23</v>
      </c>
      <c r="Z6" s="6" t="s">
        <v>24</v>
      </c>
    </row>
    <row r="7" spans="1:26" x14ac:dyDescent="0.25">
      <c r="A7" s="8">
        <v>1</v>
      </c>
      <c r="B7" s="9" t="s">
        <v>64</v>
      </c>
      <c r="C7" s="10" t="s">
        <v>26</v>
      </c>
      <c r="D7" s="10" t="s">
        <v>65</v>
      </c>
      <c r="E7" s="10" t="s">
        <v>28</v>
      </c>
      <c r="F7" s="10">
        <v>46</v>
      </c>
      <c r="G7" s="10" t="s">
        <v>29</v>
      </c>
      <c r="H7" s="10" t="s">
        <v>30</v>
      </c>
      <c r="I7" s="10" t="s">
        <v>31</v>
      </c>
      <c r="J7" s="10">
        <v>77</v>
      </c>
      <c r="K7" s="10" t="s">
        <v>32</v>
      </c>
      <c r="L7" s="10">
        <v>1</v>
      </c>
      <c r="M7" s="10" t="s">
        <v>33</v>
      </c>
      <c r="N7" s="10"/>
      <c r="O7" s="10">
        <v>79</v>
      </c>
      <c r="P7" s="10"/>
      <c r="Q7" s="10"/>
      <c r="R7" s="10"/>
      <c r="S7" s="10"/>
      <c r="T7" s="10"/>
      <c r="U7" s="10" t="s">
        <v>152</v>
      </c>
      <c r="V7" s="10"/>
      <c r="W7" s="10"/>
      <c r="X7" s="10" t="str">
        <f>VLOOKUP(J:J,[1]Sheet2!A$1:B$65536,2,0)</f>
        <v>OŠ Pavao Belas</v>
      </c>
      <c r="Y7" s="10"/>
      <c r="Z7" s="10"/>
    </row>
    <row r="8" spans="1:26" x14ac:dyDescent="0.25">
      <c r="A8" s="8">
        <v>2</v>
      </c>
      <c r="B8" s="9" t="s">
        <v>66</v>
      </c>
      <c r="C8" s="10" t="s">
        <v>67</v>
      </c>
      <c r="D8" s="10" t="s">
        <v>68</v>
      </c>
      <c r="E8" s="10" t="s">
        <v>28</v>
      </c>
      <c r="F8" s="10">
        <v>46</v>
      </c>
      <c r="G8" s="10" t="s">
        <v>29</v>
      </c>
      <c r="H8" s="10" t="s">
        <v>58</v>
      </c>
      <c r="I8" s="10" t="s">
        <v>69</v>
      </c>
      <c r="J8" s="10">
        <v>34</v>
      </c>
      <c r="K8" s="10" t="s">
        <v>60</v>
      </c>
      <c r="L8" s="10">
        <v>1</v>
      </c>
      <c r="M8" s="10" t="s">
        <v>70</v>
      </c>
      <c r="N8" s="10"/>
      <c r="O8" s="10">
        <v>78</v>
      </c>
      <c r="P8" s="10"/>
      <c r="Q8" s="10"/>
      <c r="R8" s="10"/>
      <c r="S8" s="10"/>
      <c r="T8" s="10"/>
      <c r="U8" s="10" t="s">
        <v>159</v>
      </c>
      <c r="V8" s="10"/>
      <c r="W8" s="10"/>
      <c r="X8" s="10" t="str">
        <f>VLOOKUP(J:J,[2]Sheet2!A$1:B$65536,2,0)</f>
        <v>OŠ Eugena Kvaternika - Velika Gorica</v>
      </c>
      <c r="Y8" s="10"/>
      <c r="Z8" s="10"/>
    </row>
    <row r="9" spans="1:26" x14ac:dyDescent="0.25">
      <c r="A9" s="8">
        <v>3</v>
      </c>
      <c r="B9" s="9" t="s">
        <v>107</v>
      </c>
      <c r="C9" s="10" t="s">
        <v>108</v>
      </c>
      <c r="D9" s="10" t="s">
        <v>109</v>
      </c>
      <c r="E9" s="10" t="s">
        <v>28</v>
      </c>
      <c r="F9" s="10">
        <v>46</v>
      </c>
      <c r="G9" s="10" t="s">
        <v>29</v>
      </c>
      <c r="H9" s="10" t="s">
        <v>45</v>
      </c>
      <c r="I9" s="10" t="s">
        <v>46</v>
      </c>
      <c r="J9" s="10">
        <v>17</v>
      </c>
      <c r="K9" s="10" t="s">
        <v>47</v>
      </c>
      <c r="L9" s="10">
        <v>1</v>
      </c>
      <c r="M9" s="10" t="s">
        <v>33</v>
      </c>
      <c r="N9" s="10"/>
      <c r="O9" s="10">
        <v>77</v>
      </c>
      <c r="P9" s="10"/>
      <c r="Q9" s="10"/>
      <c r="R9" s="10"/>
      <c r="S9" s="10"/>
      <c r="T9" s="10"/>
      <c r="U9" s="10" t="s">
        <v>110</v>
      </c>
      <c r="V9" s="10"/>
      <c r="W9" s="10"/>
      <c r="X9" s="10" t="str">
        <f>VLOOKUP(J:J,[3]Sheet2!A$1:B$65536,2,0)</f>
        <v>OŠ Bogumila Tonija</v>
      </c>
      <c r="Y9" s="10" t="s">
        <v>111</v>
      </c>
      <c r="Z9" s="10" t="s">
        <v>50</v>
      </c>
    </row>
    <row r="10" spans="1:26" x14ac:dyDescent="0.25">
      <c r="A10" s="8">
        <v>3</v>
      </c>
      <c r="B10" s="9" t="s">
        <v>112</v>
      </c>
      <c r="C10" s="10" t="s">
        <v>113</v>
      </c>
      <c r="D10" s="10" t="s">
        <v>114</v>
      </c>
      <c r="E10" s="10" t="s">
        <v>28</v>
      </c>
      <c r="F10" s="10">
        <v>46</v>
      </c>
      <c r="G10" s="10" t="s">
        <v>29</v>
      </c>
      <c r="H10" s="10" t="s">
        <v>37</v>
      </c>
      <c r="I10" s="10" t="s">
        <v>59</v>
      </c>
      <c r="J10" s="10">
        <v>48</v>
      </c>
      <c r="K10" s="10" t="s">
        <v>60</v>
      </c>
      <c r="L10" s="10">
        <v>1</v>
      </c>
      <c r="M10" s="10" t="s">
        <v>33</v>
      </c>
      <c r="N10" s="10"/>
      <c r="O10" s="10">
        <v>77</v>
      </c>
      <c r="P10" s="10"/>
      <c r="Q10" s="10"/>
      <c r="R10" s="10"/>
      <c r="S10" s="10"/>
      <c r="T10" s="10"/>
      <c r="U10" s="10" t="s">
        <v>115</v>
      </c>
      <c r="V10" s="10"/>
      <c r="W10" s="10"/>
      <c r="X10" s="10" t="s">
        <v>105</v>
      </c>
      <c r="Y10" s="10" t="s">
        <v>116</v>
      </c>
      <c r="Z10" s="10" t="s">
        <v>50</v>
      </c>
    </row>
    <row r="11" spans="1:26" ht="15.75" x14ac:dyDescent="0.25">
      <c r="A11" s="8">
        <v>4</v>
      </c>
      <c r="B11" s="12">
        <v>65916055488</v>
      </c>
      <c r="C11" s="10" t="s">
        <v>141</v>
      </c>
      <c r="D11" s="13" t="s">
        <v>142</v>
      </c>
      <c r="E11" s="10" t="s">
        <v>28</v>
      </c>
      <c r="F11" s="10">
        <v>46</v>
      </c>
      <c r="G11" s="10" t="s">
        <v>29</v>
      </c>
      <c r="H11" s="10" t="s">
        <v>58</v>
      </c>
      <c r="I11" s="10" t="s">
        <v>143</v>
      </c>
      <c r="J11" s="10">
        <v>2</v>
      </c>
      <c r="K11" s="10" t="s">
        <v>144</v>
      </c>
      <c r="L11" s="10">
        <v>1</v>
      </c>
      <c r="M11" s="10" t="s">
        <v>70</v>
      </c>
      <c r="N11" s="10"/>
      <c r="O11" s="10">
        <v>76</v>
      </c>
      <c r="P11" s="10"/>
      <c r="Q11" s="10"/>
      <c r="R11" s="10"/>
      <c r="S11" s="10"/>
      <c r="T11" s="10"/>
      <c r="U11" s="10" t="s">
        <v>153</v>
      </c>
      <c r="V11" s="10"/>
      <c r="W11" s="10"/>
      <c r="X11" s="10" t="s">
        <v>145</v>
      </c>
      <c r="Y11" s="14">
        <v>39280</v>
      </c>
      <c r="Z11" s="10" t="s">
        <v>50</v>
      </c>
    </row>
    <row r="12" spans="1:26" x14ac:dyDescent="0.25">
      <c r="A12" s="8">
        <v>5</v>
      </c>
      <c r="B12" s="9" t="s">
        <v>95</v>
      </c>
      <c r="C12" s="10" t="s">
        <v>96</v>
      </c>
      <c r="D12" s="10" t="s">
        <v>97</v>
      </c>
      <c r="E12" s="10" t="s">
        <v>28</v>
      </c>
      <c r="F12" s="10">
        <v>46</v>
      </c>
      <c r="G12" s="10" t="s">
        <v>29</v>
      </c>
      <c r="H12" s="10" t="s">
        <v>58</v>
      </c>
      <c r="I12" s="10" t="s">
        <v>59</v>
      </c>
      <c r="J12" s="10">
        <v>48</v>
      </c>
      <c r="K12" s="10" t="s">
        <v>60</v>
      </c>
      <c r="L12" s="10">
        <v>1</v>
      </c>
      <c r="M12" s="10" t="s">
        <v>33</v>
      </c>
      <c r="N12" s="10"/>
      <c r="O12" s="10">
        <v>75</v>
      </c>
      <c r="P12" s="10"/>
      <c r="Q12" s="10"/>
      <c r="R12" s="10"/>
      <c r="S12" s="10"/>
      <c r="T12" s="10"/>
      <c r="U12" s="10" t="s">
        <v>150</v>
      </c>
      <c r="V12" s="10"/>
      <c r="W12" s="10"/>
      <c r="X12" s="10" t="str">
        <f>VLOOKUP(J:J,[4]Sheet2!A$1:B$65536,2,0)</f>
        <v>OŠ Nikole Hribara</v>
      </c>
      <c r="Y12" s="10" t="s">
        <v>98</v>
      </c>
      <c r="Z12" s="10" t="s">
        <v>50</v>
      </c>
    </row>
    <row r="13" spans="1:26" x14ac:dyDescent="0.25">
      <c r="A13" s="8">
        <v>6</v>
      </c>
      <c r="B13" s="9" t="s">
        <v>99</v>
      </c>
      <c r="C13" s="10" t="s">
        <v>100</v>
      </c>
      <c r="D13" s="10" t="s">
        <v>101</v>
      </c>
      <c r="E13" s="10" t="s">
        <v>28</v>
      </c>
      <c r="F13" s="10">
        <v>46</v>
      </c>
      <c r="G13" s="10" t="s">
        <v>29</v>
      </c>
      <c r="H13" s="10" t="s">
        <v>102</v>
      </c>
      <c r="I13" s="10" t="s">
        <v>103</v>
      </c>
      <c r="J13" s="10">
        <v>48</v>
      </c>
      <c r="K13" s="10" t="s">
        <v>60</v>
      </c>
      <c r="L13" s="10">
        <v>1</v>
      </c>
      <c r="M13" s="10" t="s">
        <v>33</v>
      </c>
      <c r="N13" s="10"/>
      <c r="O13" s="10">
        <v>73</v>
      </c>
      <c r="P13" s="10"/>
      <c r="Q13" s="10"/>
      <c r="R13" s="10"/>
      <c r="S13" s="10"/>
      <c r="T13" s="10"/>
      <c r="U13" s="10" t="s">
        <v>104</v>
      </c>
      <c r="V13" s="10"/>
      <c r="W13" s="10"/>
      <c r="X13" s="10" t="s">
        <v>105</v>
      </c>
      <c r="Y13" s="10" t="s">
        <v>106</v>
      </c>
      <c r="Z13" s="10" t="s">
        <v>50</v>
      </c>
    </row>
    <row r="14" spans="1:26" x14ac:dyDescent="0.25">
      <c r="A14" s="8">
        <v>7</v>
      </c>
      <c r="B14" s="9" t="s">
        <v>25</v>
      </c>
      <c r="C14" s="10" t="s">
        <v>26</v>
      </c>
      <c r="D14" s="10" t="s">
        <v>27</v>
      </c>
      <c r="E14" s="10" t="s">
        <v>28</v>
      </c>
      <c r="F14" s="10">
        <v>46</v>
      </c>
      <c r="G14" s="10" t="s">
        <v>29</v>
      </c>
      <c r="H14" s="10" t="s">
        <v>30</v>
      </c>
      <c r="I14" s="10" t="s">
        <v>31</v>
      </c>
      <c r="J14" s="10">
        <v>77</v>
      </c>
      <c r="K14" s="10" t="s">
        <v>32</v>
      </c>
      <c r="L14" s="10">
        <v>1</v>
      </c>
      <c r="M14" s="10" t="s">
        <v>33</v>
      </c>
      <c r="N14" s="10"/>
      <c r="O14" s="10">
        <v>72</v>
      </c>
      <c r="P14" s="10"/>
      <c r="Q14" s="10"/>
      <c r="R14" s="10"/>
      <c r="S14" s="10"/>
      <c r="T14" s="10"/>
      <c r="U14" s="10" t="s">
        <v>158</v>
      </c>
      <c r="V14" s="10"/>
      <c r="W14" s="10"/>
      <c r="X14" s="10" t="str">
        <f>VLOOKUP(J:J,[1]Sheet2!A$1:B$65536,2,0)</f>
        <v>OŠ Pavao Belas</v>
      </c>
      <c r="Y14" s="10"/>
      <c r="Z14" s="10"/>
    </row>
    <row r="15" spans="1:26" x14ac:dyDescent="0.25">
      <c r="A15" s="8">
        <v>7</v>
      </c>
      <c r="B15" s="9" t="s">
        <v>83</v>
      </c>
      <c r="C15" s="10" t="s">
        <v>84</v>
      </c>
      <c r="D15" s="10" t="s">
        <v>85</v>
      </c>
      <c r="E15" s="10" t="s">
        <v>28</v>
      </c>
      <c r="F15" s="10">
        <v>46</v>
      </c>
      <c r="G15" s="10" t="s">
        <v>29</v>
      </c>
      <c r="H15" s="10" t="s">
        <v>86</v>
      </c>
      <c r="I15" s="10" t="s">
        <v>87</v>
      </c>
      <c r="J15" s="10">
        <v>76</v>
      </c>
      <c r="K15" s="10" t="s">
        <v>88</v>
      </c>
      <c r="L15" s="10">
        <v>1</v>
      </c>
      <c r="M15" s="10" t="s">
        <v>33</v>
      </c>
      <c r="N15" s="10"/>
      <c r="O15" s="10">
        <v>72</v>
      </c>
      <c r="P15" s="10"/>
      <c r="Q15" s="10"/>
      <c r="R15" s="10"/>
      <c r="S15" s="10"/>
      <c r="T15" s="10"/>
      <c r="U15" s="10" t="s">
        <v>89</v>
      </c>
      <c r="V15" s="10"/>
      <c r="W15" s="10"/>
      <c r="X15" s="10" t="str">
        <f>VLOOKUP(J:J,[5]Sheet2!A$1:B$65536,2,0)</f>
        <v>OŠ Antuna Augustinčića</v>
      </c>
      <c r="Y15" s="10" t="s">
        <v>90</v>
      </c>
      <c r="Z15" s="10" t="s">
        <v>88</v>
      </c>
    </row>
    <row r="16" spans="1:26" x14ac:dyDescent="0.25">
      <c r="A16" s="8">
        <v>7</v>
      </c>
      <c r="B16" s="9" t="s">
        <v>55</v>
      </c>
      <c r="C16" s="10" t="s">
        <v>56</v>
      </c>
      <c r="D16" s="10" t="s">
        <v>57</v>
      </c>
      <c r="E16" s="10" t="s">
        <v>28</v>
      </c>
      <c r="F16" s="10">
        <v>46</v>
      </c>
      <c r="G16" s="10" t="s">
        <v>29</v>
      </c>
      <c r="H16" s="10" t="s">
        <v>58</v>
      </c>
      <c r="I16" s="10" t="s">
        <v>59</v>
      </c>
      <c r="J16" s="10">
        <v>48</v>
      </c>
      <c r="K16" s="10" t="s">
        <v>60</v>
      </c>
      <c r="L16" s="10">
        <v>1</v>
      </c>
      <c r="M16" s="10" t="s">
        <v>33</v>
      </c>
      <c r="N16" s="10"/>
      <c r="O16" s="10">
        <v>72</v>
      </c>
      <c r="P16" s="10"/>
      <c r="Q16" s="10"/>
      <c r="R16" s="10"/>
      <c r="S16" s="10"/>
      <c r="T16" s="10"/>
      <c r="U16" s="10" t="s">
        <v>61</v>
      </c>
      <c r="V16" s="10"/>
      <c r="W16" s="10"/>
      <c r="X16" s="10" t="s">
        <v>62</v>
      </c>
      <c r="Y16" s="10" t="s">
        <v>63</v>
      </c>
      <c r="Z16" s="10" t="s">
        <v>50</v>
      </c>
    </row>
    <row r="17" spans="1:26" x14ac:dyDescent="0.25">
      <c r="A17" s="8">
        <v>8</v>
      </c>
      <c r="B17" s="9" t="s">
        <v>132</v>
      </c>
      <c r="C17" s="10" t="s">
        <v>133</v>
      </c>
      <c r="D17" s="10" t="s">
        <v>134</v>
      </c>
      <c r="E17" s="10" t="s">
        <v>28</v>
      </c>
      <c r="F17" s="10">
        <v>46</v>
      </c>
      <c r="G17" s="10" t="s">
        <v>29</v>
      </c>
      <c r="H17" s="10" t="s">
        <v>86</v>
      </c>
      <c r="I17" s="10" t="s">
        <v>87</v>
      </c>
      <c r="J17" s="10">
        <v>76</v>
      </c>
      <c r="K17" s="10" t="s">
        <v>88</v>
      </c>
      <c r="L17" s="10">
        <v>1</v>
      </c>
      <c r="M17" s="10" t="s">
        <v>33</v>
      </c>
      <c r="N17" s="10"/>
      <c r="O17" s="10">
        <v>71</v>
      </c>
      <c r="P17" s="10"/>
      <c r="Q17" s="10"/>
      <c r="R17" s="10"/>
      <c r="S17" s="10"/>
      <c r="T17" s="10"/>
      <c r="U17" s="10" t="s">
        <v>135</v>
      </c>
      <c r="V17" s="10"/>
      <c r="W17" s="10"/>
      <c r="X17" s="10" t="str">
        <f>VLOOKUP(J:J,[5]Sheet2!A$1:B$65536,2,0)</f>
        <v>OŠ Antuna Augustinčića</v>
      </c>
      <c r="Y17" s="11" t="s">
        <v>136</v>
      </c>
      <c r="Z17" s="10" t="s">
        <v>88</v>
      </c>
    </row>
    <row r="18" spans="1:26" x14ac:dyDescent="0.25">
      <c r="A18" s="8">
        <v>9</v>
      </c>
      <c r="B18" s="9" t="s">
        <v>34</v>
      </c>
      <c r="C18" s="10" t="s">
        <v>35</v>
      </c>
      <c r="D18" s="10" t="s">
        <v>36</v>
      </c>
      <c r="E18" s="10" t="s">
        <v>28</v>
      </c>
      <c r="F18" s="10">
        <v>46</v>
      </c>
      <c r="G18" s="10" t="s">
        <v>29</v>
      </c>
      <c r="H18" s="10" t="s">
        <v>37</v>
      </c>
      <c r="I18" s="10" t="s">
        <v>38</v>
      </c>
      <c r="J18" s="10">
        <v>3143</v>
      </c>
      <c r="K18" s="10" t="s">
        <v>39</v>
      </c>
      <c r="L18" s="10">
        <v>1</v>
      </c>
      <c r="M18" s="10" t="s">
        <v>33</v>
      </c>
      <c r="N18" s="10"/>
      <c r="O18" s="10">
        <v>70</v>
      </c>
      <c r="P18" s="10"/>
      <c r="Q18" s="10"/>
      <c r="R18" s="10"/>
      <c r="S18" s="10"/>
      <c r="T18" s="10"/>
      <c r="U18" s="10" t="s">
        <v>157</v>
      </c>
      <c r="V18" s="10"/>
      <c r="W18" s="10"/>
      <c r="X18" s="10" t="str">
        <f>VLOOKUP(J:J,[6]Sheet2!A$1:B$65536,2,0)</f>
        <v>OŠ Ivan Benković</v>
      </c>
      <c r="Y18" s="10" t="s">
        <v>40</v>
      </c>
      <c r="Z18" s="10" t="s">
        <v>41</v>
      </c>
    </row>
    <row r="19" spans="1:26" x14ac:dyDescent="0.25">
      <c r="A19" s="8">
        <v>9</v>
      </c>
      <c r="B19" s="9" t="s">
        <v>51</v>
      </c>
      <c r="C19" s="10" t="s">
        <v>52</v>
      </c>
      <c r="D19" s="10" t="s">
        <v>53</v>
      </c>
      <c r="E19" s="10" t="s">
        <v>28</v>
      </c>
      <c r="F19" s="10">
        <v>46</v>
      </c>
      <c r="G19" s="10" t="s">
        <v>29</v>
      </c>
      <c r="H19" s="10" t="s">
        <v>45</v>
      </c>
      <c r="I19" s="10" t="s">
        <v>46</v>
      </c>
      <c r="J19" s="10">
        <v>17</v>
      </c>
      <c r="K19" s="10" t="s">
        <v>47</v>
      </c>
      <c r="L19" s="10">
        <v>1</v>
      </c>
      <c r="M19" s="10" t="s">
        <v>33</v>
      </c>
      <c r="N19" s="10"/>
      <c r="O19" s="10">
        <v>70</v>
      </c>
      <c r="P19" s="10"/>
      <c r="Q19" s="10"/>
      <c r="R19" s="10"/>
      <c r="S19" s="10"/>
      <c r="T19" s="10"/>
      <c r="U19" s="10" t="s">
        <v>151</v>
      </c>
      <c r="V19" s="10"/>
      <c r="W19" s="10"/>
      <c r="X19" s="10" t="str">
        <f>VLOOKUP(J:J,[3]Sheet2!A$1:B$65536,2,0)</f>
        <v>OŠ Bogumila Tonija</v>
      </c>
      <c r="Y19" s="10" t="s">
        <v>54</v>
      </c>
      <c r="Z19" s="10" t="s">
        <v>50</v>
      </c>
    </row>
    <row r="20" spans="1:26" x14ac:dyDescent="0.25">
      <c r="A20" s="8">
        <v>10</v>
      </c>
      <c r="B20" s="9" t="s">
        <v>137</v>
      </c>
      <c r="C20" s="10" t="s">
        <v>138</v>
      </c>
      <c r="D20" s="10" t="s">
        <v>139</v>
      </c>
      <c r="E20" s="10" t="s">
        <v>28</v>
      </c>
      <c r="F20" s="10">
        <v>46</v>
      </c>
      <c r="G20" s="10" t="s">
        <v>29</v>
      </c>
      <c r="H20" s="10" t="s">
        <v>37</v>
      </c>
      <c r="I20" s="10" t="s">
        <v>38</v>
      </c>
      <c r="J20" s="10">
        <v>3143</v>
      </c>
      <c r="K20" s="10" t="s">
        <v>39</v>
      </c>
      <c r="L20" s="10">
        <v>1</v>
      </c>
      <c r="M20" s="10" t="s">
        <v>33</v>
      </c>
      <c r="N20" s="10"/>
      <c r="O20" s="10">
        <v>67</v>
      </c>
      <c r="P20" s="10"/>
      <c r="Q20" s="10"/>
      <c r="R20" s="10"/>
      <c r="S20" s="10"/>
      <c r="T20" s="10"/>
      <c r="U20" s="10" t="s">
        <v>154</v>
      </c>
      <c r="V20" s="10"/>
      <c r="W20" s="10"/>
      <c r="X20" s="10" t="str">
        <f>VLOOKUP(J:J,[6]Sheet2!A$1:B$65536,2,0)</f>
        <v>OŠ Ivan Benković</v>
      </c>
      <c r="Y20" s="10" t="s">
        <v>140</v>
      </c>
      <c r="Z20" s="10" t="s">
        <v>50</v>
      </c>
    </row>
    <row r="21" spans="1:26" x14ac:dyDescent="0.25">
      <c r="A21" s="8">
        <v>11</v>
      </c>
      <c r="B21" s="9" t="s">
        <v>42</v>
      </c>
      <c r="C21" s="10" t="s">
        <v>43</v>
      </c>
      <c r="D21" s="10" t="s">
        <v>44</v>
      </c>
      <c r="E21" s="10" t="s">
        <v>28</v>
      </c>
      <c r="F21" s="10">
        <v>46</v>
      </c>
      <c r="G21" s="10" t="s">
        <v>29</v>
      </c>
      <c r="H21" s="10" t="s">
        <v>45</v>
      </c>
      <c r="I21" s="10" t="s">
        <v>46</v>
      </c>
      <c r="J21" s="10">
        <v>17</v>
      </c>
      <c r="K21" s="10" t="s">
        <v>47</v>
      </c>
      <c r="L21" s="10">
        <v>1</v>
      </c>
      <c r="M21" s="10" t="s">
        <v>33</v>
      </c>
      <c r="N21" s="10"/>
      <c r="O21" s="10">
        <v>65</v>
      </c>
      <c r="P21" s="10"/>
      <c r="Q21" s="10"/>
      <c r="R21" s="10"/>
      <c r="S21" s="10"/>
      <c r="T21" s="10"/>
      <c r="U21" s="10" t="s">
        <v>48</v>
      </c>
      <c r="V21" s="10"/>
      <c r="W21" s="10"/>
      <c r="X21" s="10" t="str">
        <f>VLOOKUP(J:J,[3]Sheet2!A$1:B$65536,2,0)</f>
        <v>OŠ Bogumila Tonija</v>
      </c>
      <c r="Y21" s="10" t="s">
        <v>49</v>
      </c>
      <c r="Z21" s="10" t="s">
        <v>50</v>
      </c>
    </row>
    <row r="22" spans="1:26" x14ac:dyDescent="0.25">
      <c r="A22" s="8">
        <v>11</v>
      </c>
      <c r="B22" s="9" t="s">
        <v>76</v>
      </c>
      <c r="C22" s="10" t="s">
        <v>77</v>
      </c>
      <c r="D22" s="10" t="s">
        <v>78</v>
      </c>
      <c r="E22" s="10" t="s">
        <v>28</v>
      </c>
      <c r="F22" s="10">
        <v>46</v>
      </c>
      <c r="G22" s="10" t="s">
        <v>29</v>
      </c>
      <c r="H22" s="10" t="s">
        <v>79</v>
      </c>
      <c r="I22" s="10" t="s">
        <v>80</v>
      </c>
      <c r="J22" s="10">
        <v>52</v>
      </c>
      <c r="K22" s="10" t="s">
        <v>60</v>
      </c>
      <c r="L22" s="10">
        <v>1</v>
      </c>
      <c r="M22" s="10" t="s">
        <v>33</v>
      </c>
      <c r="N22" s="10"/>
      <c r="O22" s="10">
        <v>65</v>
      </c>
      <c r="P22" s="10"/>
      <c r="Q22" s="10"/>
      <c r="R22" s="10"/>
      <c r="S22" s="10"/>
      <c r="T22" s="10"/>
      <c r="U22" s="10" t="s">
        <v>160</v>
      </c>
      <c r="V22" s="10"/>
      <c r="W22" s="10"/>
      <c r="X22" s="10" t="s">
        <v>81</v>
      </c>
      <c r="Y22" s="10" t="s">
        <v>82</v>
      </c>
      <c r="Z22" s="10" t="s">
        <v>50</v>
      </c>
    </row>
    <row r="23" spans="1:26" x14ac:dyDescent="0.25">
      <c r="A23" s="8">
        <v>11</v>
      </c>
      <c r="B23" s="9" t="s">
        <v>125</v>
      </c>
      <c r="C23" s="10" t="s">
        <v>126</v>
      </c>
      <c r="D23" s="10" t="s">
        <v>127</v>
      </c>
      <c r="E23" s="10" t="s">
        <v>28</v>
      </c>
      <c r="F23" s="10">
        <v>46</v>
      </c>
      <c r="G23" s="10" t="s">
        <v>29</v>
      </c>
      <c r="H23" s="10" t="s">
        <v>128</v>
      </c>
      <c r="I23" s="10" t="s">
        <v>129</v>
      </c>
      <c r="J23" s="10">
        <v>4050</v>
      </c>
      <c r="K23" s="10" t="s">
        <v>60</v>
      </c>
      <c r="L23" s="10">
        <v>1</v>
      </c>
      <c r="M23" s="10" t="s">
        <v>33</v>
      </c>
      <c r="N23" s="10"/>
      <c r="O23" s="10">
        <v>65</v>
      </c>
      <c r="P23" s="9"/>
      <c r="Q23" s="9"/>
      <c r="R23" s="9"/>
      <c r="S23" s="9"/>
      <c r="T23" s="9"/>
      <c r="U23" s="10" t="s">
        <v>130</v>
      </c>
      <c r="V23" s="9"/>
      <c r="W23" s="9"/>
      <c r="X23" s="10" t="str">
        <f>VLOOKUP(J:J,[7]Sheet2!A$1:B$65536,2,0)</f>
        <v>OŠ Novo Čiče</v>
      </c>
      <c r="Y23" s="10" t="s">
        <v>131</v>
      </c>
      <c r="Z23" s="10" t="s">
        <v>50</v>
      </c>
    </row>
    <row r="24" spans="1:26" x14ac:dyDescent="0.25">
      <c r="A24" s="8">
        <v>12</v>
      </c>
      <c r="B24" s="9" t="s">
        <v>91</v>
      </c>
      <c r="C24" s="10" t="s">
        <v>92</v>
      </c>
      <c r="D24" s="10" t="s">
        <v>93</v>
      </c>
      <c r="E24" s="10" t="s">
        <v>28</v>
      </c>
      <c r="F24" s="10">
        <v>46</v>
      </c>
      <c r="G24" s="10" t="s">
        <v>29</v>
      </c>
      <c r="H24" s="10" t="s">
        <v>37</v>
      </c>
      <c r="I24" s="10" t="s">
        <v>38</v>
      </c>
      <c r="J24" s="10">
        <v>3143</v>
      </c>
      <c r="K24" s="10" t="s">
        <v>39</v>
      </c>
      <c r="L24" s="10">
        <v>1</v>
      </c>
      <c r="M24" s="10" t="s">
        <v>33</v>
      </c>
      <c r="N24" s="10"/>
      <c r="O24" s="10">
        <v>55</v>
      </c>
      <c r="P24" s="10"/>
      <c r="Q24" s="10"/>
      <c r="R24" s="10"/>
      <c r="S24" s="10"/>
      <c r="T24" s="10"/>
      <c r="U24" s="10" t="s">
        <v>161</v>
      </c>
      <c r="V24" s="10"/>
      <c r="W24" s="10"/>
      <c r="X24" s="10" t="str">
        <f>VLOOKUP(J:J,[6]Sheet2!A$1:B$65536,2,0)</f>
        <v>OŠ Ivan Benković</v>
      </c>
      <c r="Y24" s="10" t="s">
        <v>94</v>
      </c>
      <c r="Z24" s="10" t="s">
        <v>50</v>
      </c>
    </row>
    <row r="25" spans="1:26" x14ac:dyDescent="0.25">
      <c r="A25" s="8">
        <v>13</v>
      </c>
      <c r="B25" s="9" t="s">
        <v>71</v>
      </c>
      <c r="C25" s="10" t="s">
        <v>72</v>
      </c>
      <c r="D25" s="10" t="s">
        <v>73</v>
      </c>
      <c r="E25" s="10" t="s">
        <v>28</v>
      </c>
      <c r="F25" s="10">
        <v>46</v>
      </c>
      <c r="G25" s="10" t="s">
        <v>29</v>
      </c>
      <c r="H25" s="10" t="s">
        <v>37</v>
      </c>
      <c r="I25" s="10" t="s">
        <v>38</v>
      </c>
      <c r="J25" s="10">
        <v>3143</v>
      </c>
      <c r="K25" s="10" t="s">
        <v>39</v>
      </c>
      <c r="L25" s="10">
        <v>1</v>
      </c>
      <c r="M25" s="10" t="s">
        <v>33</v>
      </c>
      <c r="N25" s="10"/>
      <c r="O25" s="10">
        <v>51</v>
      </c>
      <c r="P25" s="10"/>
      <c r="Q25" s="10"/>
      <c r="R25" s="10"/>
      <c r="S25" s="10"/>
      <c r="T25" s="10"/>
      <c r="U25" s="10" t="s">
        <v>156</v>
      </c>
      <c r="V25" s="10"/>
      <c r="W25" s="10"/>
      <c r="X25" s="10" t="str">
        <f>VLOOKUP(J:J,[6]Sheet2!A$1:B$65536,2,0)</f>
        <v>OŠ Ivan Benković</v>
      </c>
      <c r="Y25" s="10" t="s">
        <v>74</v>
      </c>
      <c r="Z25" s="10" t="s">
        <v>75</v>
      </c>
    </row>
    <row r="26" spans="1:26" x14ac:dyDescent="0.25">
      <c r="A26" s="8">
        <v>14</v>
      </c>
      <c r="B26" s="9" t="s">
        <v>146</v>
      </c>
      <c r="C26" s="10" t="s">
        <v>147</v>
      </c>
      <c r="D26" s="10" t="s">
        <v>148</v>
      </c>
      <c r="E26" s="10" t="s">
        <v>28</v>
      </c>
      <c r="F26" s="10">
        <v>46</v>
      </c>
      <c r="G26" s="10" t="s">
        <v>29</v>
      </c>
      <c r="H26" s="10" t="s">
        <v>120</v>
      </c>
      <c r="I26" s="10" t="s">
        <v>121</v>
      </c>
      <c r="J26" s="10">
        <v>63</v>
      </c>
      <c r="K26" s="10" t="s">
        <v>122</v>
      </c>
      <c r="L26" s="10">
        <v>1</v>
      </c>
      <c r="M26" s="10" t="s">
        <v>33</v>
      </c>
      <c r="N26" s="10"/>
      <c r="O26" s="10">
        <v>44</v>
      </c>
      <c r="P26" s="10"/>
      <c r="Q26" s="10"/>
      <c r="R26" s="10"/>
      <c r="S26" s="10"/>
      <c r="T26" s="10"/>
      <c r="U26" s="10" t="s">
        <v>155</v>
      </c>
      <c r="V26" s="10"/>
      <c r="W26" s="10"/>
      <c r="X26" s="10" t="str">
        <f>VLOOKUP(J:J,[8]Sheet2!A$1:B$65536,2,0)</f>
        <v>Osnovna škola Krunoslava Kutena</v>
      </c>
      <c r="Y26" s="10" t="s">
        <v>149</v>
      </c>
      <c r="Z26" s="10" t="s">
        <v>50</v>
      </c>
    </row>
    <row r="27" spans="1:26" x14ac:dyDescent="0.25">
      <c r="A27" s="8">
        <v>15</v>
      </c>
      <c r="B27" s="9" t="s">
        <v>117</v>
      </c>
      <c r="C27" s="10" t="s">
        <v>118</v>
      </c>
      <c r="D27" s="10" t="s">
        <v>119</v>
      </c>
      <c r="E27" s="10" t="s">
        <v>28</v>
      </c>
      <c r="F27" s="10">
        <v>46</v>
      </c>
      <c r="G27" s="10" t="s">
        <v>29</v>
      </c>
      <c r="H27" s="10" t="s">
        <v>120</v>
      </c>
      <c r="I27" s="10" t="s">
        <v>121</v>
      </c>
      <c r="J27" s="10">
        <v>63</v>
      </c>
      <c r="K27" s="10" t="s">
        <v>122</v>
      </c>
      <c r="L27" s="10">
        <v>1</v>
      </c>
      <c r="M27" s="10" t="s">
        <v>33</v>
      </c>
      <c r="N27" s="10"/>
      <c r="O27" s="10">
        <v>38</v>
      </c>
      <c r="P27" s="10"/>
      <c r="Q27" s="10"/>
      <c r="R27" s="10"/>
      <c r="S27" s="10"/>
      <c r="T27" s="10"/>
      <c r="U27" s="10" t="s">
        <v>123</v>
      </c>
      <c r="V27" s="10"/>
      <c r="W27" s="10"/>
      <c r="X27" s="10" t="str">
        <f>VLOOKUP(J:J,[8]Sheet2!A$1:B$65536,2,0)</f>
        <v>Osnovna škola Krunoslava Kutena</v>
      </c>
      <c r="Y27" s="10" t="s">
        <v>124</v>
      </c>
      <c r="Z27" s="10" t="s">
        <v>50</v>
      </c>
    </row>
    <row r="28" spans="1:26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</sheetData>
  <sortState ref="A7:Z27">
    <sortCondition descending="1" ref="O7:O27"/>
  </sortState>
  <dataValidations count="9">
    <dataValidation type="list" allowBlank="1" showErrorMessage="1" sqref="G25:G26">
      <formula1>$BB$1:$BB$13</formula1>
    </dataValidation>
    <dataValidation type="list" allowBlank="1" showErrorMessage="1" sqref="G27:G28 G7:G24">
      <formula1>$BB$1:$BB$14</formula1>
    </dataValidation>
    <dataValidation allowBlank="1" showErrorMessage="1" sqref="J1:J28"/>
    <dataValidation type="decimal" allowBlank="1" showErrorMessage="1" sqref="O7:O28">
      <formula1>0</formula1>
      <formula2>1555</formula2>
    </dataValidation>
    <dataValidation type="textLength" operator="equal" allowBlank="1" showErrorMessage="1" sqref="B11:B19 B24:B28">
      <formula1>11</formula1>
      <formula2>0</formula2>
    </dataValidation>
    <dataValidation type="whole" allowBlank="1" showErrorMessage="1" sqref="N7:N28">
      <formula1>1</formula1>
      <formula2>5555</formula2>
    </dataValidation>
    <dataValidation type="whole" allowBlank="1" showErrorMessage="1" sqref="A7:A27 F7:F28">
      <formula1>1</formula1>
      <formula2>2000</formula2>
    </dataValidation>
    <dataValidation type="list" allowBlank="1" showErrorMessage="1" sqref="R7:R28">
      <formula1>$BD$1:$BD$11</formula1>
      <formula2>0</formula2>
    </dataValidation>
    <dataValidation type="list" allowBlank="1" showErrorMessage="1" sqref="E7:E28">
      <formula1>$BA$1:$BA$24</formula1>
      <formula2>0</formula2>
    </dataValidation>
  </dataValidation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2021-03-19T06:31:23Z</dcterms:modified>
</cp:coreProperties>
</file>